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execução" sheetId="1" r:id="rId1"/>
  </sheets>
  <definedNames>
    <definedName name="_xlnm.Print_Area" localSheetId="0">'execução'!$A$1:$V$27</definedName>
    <definedName name="Excel_BuiltIn_Print_Area_1">#REF!</definedName>
    <definedName name="execução">'execução'!$A$1:$V$18</definedName>
    <definedName name="execuçãodgpa">#REF!</definedName>
    <definedName name="execuçãotcdf">#REF!</definedName>
    <definedName name="financeiro">#REF!</definedName>
    <definedName name="receitas">#REF!</definedName>
    <definedName name="receitastcdf">#REF!</definedName>
    <definedName name="receitas_5">#REF!</definedName>
    <definedName name="TABLE" localSheetId="0">'execução'!#REF!</definedName>
    <definedName name="TABLE_10" localSheetId="0">'execução'!$R$15:$R$15</definedName>
    <definedName name="TABLE_11" localSheetId="0">'execução'!$R$12:$R$12</definedName>
    <definedName name="TABLE_12" localSheetId="0">'execução'!$R$14:$R$14</definedName>
    <definedName name="TABLE_13" localSheetId="0">'execução'!$S$13:$S$13</definedName>
    <definedName name="TABLE_14" localSheetId="0">'execução'!$S$15:$S$15</definedName>
    <definedName name="TABLE_15" localSheetId="0">'execução'!$S$13:$S$13</definedName>
    <definedName name="TABLE_16" localSheetId="0">'execução'!$S$15:$S$15</definedName>
    <definedName name="TABLE_17" localSheetId="0">'execução'!$S$14:$S$14</definedName>
    <definedName name="TABLE_18" localSheetId="0">'execução'!$S$12:$S$12</definedName>
    <definedName name="TABLE_19" localSheetId="0">'execução'!$S$14:$S$14</definedName>
    <definedName name="TABLE_2" localSheetId="0">'execução'!#REF!</definedName>
    <definedName name="TABLE_20" localSheetId="0">'execução'!$S$14:$S$14</definedName>
    <definedName name="TABLE_21" localSheetId="0">'execução'!#REF!</definedName>
    <definedName name="TABLE_22" localSheetId="0">'execução'!#REF!</definedName>
    <definedName name="TABLE_23" localSheetId="0">'execução'!$T$12:$T$12</definedName>
    <definedName name="TABLE_24" localSheetId="0">'execução'!$T$13:$T$13</definedName>
    <definedName name="TABLE_25" localSheetId="0">'execução'!$T$15:$T$15</definedName>
    <definedName name="TABLE_26" localSheetId="0">'execução'!$T$14:$T$14</definedName>
    <definedName name="TABLE_27" localSheetId="0">'execução'!$U$15:$U$15</definedName>
    <definedName name="TABLE_28" localSheetId="0">'execução'!$U$13:$U$13</definedName>
    <definedName name="TABLE_29" localSheetId="0">'execução'!$U$12:$U$12</definedName>
    <definedName name="TABLE_3" localSheetId="0">'execução'!#REF!</definedName>
    <definedName name="TABLE_30" localSheetId="0">'execução'!$V$12:$V$12</definedName>
    <definedName name="TABLE_31" localSheetId="0">'execução'!$V$14:$V$14</definedName>
    <definedName name="TABLE_32" localSheetId="0">'execução'!$V$15:$V$15</definedName>
    <definedName name="TABLE_33" localSheetId="0">'execução'!$V$13:$V$13</definedName>
    <definedName name="TABLE_34" localSheetId="0">'execução'!$K$12:$K$12</definedName>
    <definedName name="TABLE_35" localSheetId="0">'execução'!$K$14:$K$14</definedName>
    <definedName name="TABLE_36" localSheetId="0">'execução'!$K$15:$K$15</definedName>
    <definedName name="TABLE_37" localSheetId="0">'execução'!$K$13:$K$13</definedName>
    <definedName name="TABLE_38" localSheetId="0">'execução'!$K$11:$K$11</definedName>
    <definedName name="TABLE_39" localSheetId="0">'execução'!$L$11:$L$11</definedName>
    <definedName name="TABLE_4" localSheetId="0">'execução'!#REF!</definedName>
    <definedName name="TABLE_40" localSheetId="0">'execução'!$L$4:$L$4</definedName>
    <definedName name="TABLE_41" localSheetId="0">'execução'!$M$3:$M$3</definedName>
    <definedName name="TABLE_42" localSheetId="0">'execução'!$N$3:$N$3</definedName>
    <definedName name="TABLE_43" localSheetId="0">'execução'!$O$3:$O$3</definedName>
    <definedName name="TABLE_44" localSheetId="0">'execução'!$N$11:$N$11</definedName>
    <definedName name="TABLE_45" localSheetId="0">'execução'!$N$13:$N$13</definedName>
    <definedName name="TABLE_46" localSheetId="0">'execução'!$N$15:$N$15</definedName>
    <definedName name="TABLE_47" localSheetId="0">'execução'!$J$3:$J$3</definedName>
    <definedName name="TABLE_48" localSheetId="0">'execução'!$N$14:$N$14</definedName>
    <definedName name="TABLE_49" localSheetId="0">'execução'!$L$3:$L$3</definedName>
    <definedName name="TABLE_5" localSheetId="0">'execução'!#REF!</definedName>
    <definedName name="TABLE_50" localSheetId="0">'execução'!$N$12:$N$12</definedName>
    <definedName name="TABLE_51" localSheetId="0">'execução'!$O$15:$O$15</definedName>
    <definedName name="TABLE_52" localSheetId="0">'execução'!$O$13:$O$13</definedName>
    <definedName name="TABLE_53" localSheetId="0">'execução'!$O$12:$O$12</definedName>
    <definedName name="TABLE_54" localSheetId="0">'execução'!$O$14:$O$14</definedName>
    <definedName name="TABLE_55" localSheetId="0">'execução'!$O$11:$O$11</definedName>
    <definedName name="TABLE_56" localSheetId="0">'execução'!$P$15:$P$15</definedName>
    <definedName name="TABLE_57" localSheetId="0">'execução'!$P$13:$P$13</definedName>
    <definedName name="TABLE_58" localSheetId="0">'execução'!$P$12:$P$12</definedName>
    <definedName name="TABLE_59" localSheetId="0">'execução'!$P$14:$P$14</definedName>
    <definedName name="TABLE_6" localSheetId="0">'execução'!#REF!</definedName>
    <definedName name="TABLE_60" localSheetId="0">'execução'!$P$11:$P$11</definedName>
    <definedName name="TABLE_61" localSheetId="0">'execução'!$O$3:$O$3</definedName>
    <definedName name="TABLE_62" localSheetId="0">'execução'!$O$4:$O$4</definedName>
    <definedName name="TABLE_63" localSheetId="0">'execução'!$O$3:$O$3</definedName>
    <definedName name="TABLE_64" localSheetId="0">'execução'!$O$3:$O$3</definedName>
    <definedName name="TABLE_65" localSheetId="0">'execução'!$O$4:$O$4</definedName>
    <definedName name="TABLE_66" localSheetId="0">'execução'!$O$3:$O$3</definedName>
    <definedName name="TABLE_67" localSheetId="0">'execução'!$O$4:$O$4</definedName>
    <definedName name="TABLE_68" localSheetId="0">'execução'!$N$3:$N$3</definedName>
    <definedName name="TABLE_69" localSheetId="0">'execução'!$N$4:$N$4</definedName>
    <definedName name="TABLE_7" localSheetId="0">'execução'!#REF!</definedName>
    <definedName name="TABLE_70" localSheetId="0">'execução'!$N$5:$N$5</definedName>
    <definedName name="TABLE_71" localSheetId="0">'execução'!#REF!</definedName>
    <definedName name="TABLE_72" localSheetId="0">'execução'!$R$3:$R$3</definedName>
    <definedName name="TABLE_73" localSheetId="0">'execução'!$S$3:$S$3</definedName>
    <definedName name="TABLE_74" localSheetId="0">'execução'!$N$3:$N$3</definedName>
    <definedName name="TABLE_75" localSheetId="0">'execução'!$O$3:$O$3</definedName>
    <definedName name="TABLE_76" localSheetId="0">'execução'!#REF!</definedName>
    <definedName name="TABLE_77" localSheetId="0">'execução'!#REF!</definedName>
    <definedName name="TABLE_78" localSheetId="0">'execução'!#REF!</definedName>
    <definedName name="TABLE_79" localSheetId="0">'execução'!#REF!</definedName>
    <definedName name="TABLE_8" localSheetId="0">'execução'!#REF!</definedName>
    <definedName name="TABLE_80" localSheetId="0">'execução'!#REF!</definedName>
    <definedName name="TABLE_9" localSheetId="0">'execução'!$R$13:$R$13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" authorId="0">
      <text>
        <r>
          <rPr>
            <b/>
            <sz val="9"/>
            <color indexed="8"/>
            <rFont val="Segoe UI"/>
            <family val="2"/>
          </rPr>
          <t>Saldo da soma das rubricas: PORE8192500100 - DESPESAS IMPOSTO S/SERV.Q.NATUREZA ISS + PORE8193000300 - DESPESAS DE CONTRIBUICAO AO COFINS + PORE8193300000 - DESPESAS DE CONTRIBUICAO AO PIS/PASEP + POREIRCS - IR E CSLL</t>
        </r>
      </text>
    </comment>
    <comment ref="A10" authorId="0">
      <text>
        <r>
          <rPr>
            <b/>
            <sz val="9"/>
            <color indexed="8"/>
            <rFont val="Segoe UI"/>
            <family val="2"/>
          </rPr>
          <t xml:space="preserve">Saldo da Rubrica: POREDPIF.01 - OPERAÇÕES DE CAPTAÇÕES NO MERCADO
</t>
        </r>
      </text>
    </comment>
    <comment ref="A11" authorId="0">
      <text>
        <r>
          <rPr>
            <b/>
            <sz val="9"/>
            <color indexed="8"/>
            <rFont val="Segoe UI"/>
            <family val="2"/>
          </rPr>
          <t>Saldo da rubrica: POREORDO.03.03 - DESPESAS TECNOLOGIA</t>
        </r>
      </text>
    </comment>
    <comment ref="A12" authorId="0">
      <text>
        <r>
          <rPr>
            <b/>
            <sz val="9"/>
            <color indexed="8"/>
            <rFont val="Segoe UI"/>
            <family val="2"/>
          </rPr>
          <t>Saldo da soma das rubricas: PORE8171800500 - DESPESAS DE HONORARIOS + PORE8173000700 - DESPESAS DE PESSOAL-ENCARGOS SOCIAIS +  
PORE8173300400 - DESPESAS DE PESSOAL-PROVENTOS + PORE8173600100 - DESPESAS DE PESSOAL-TREINAMENTO + PORE8173700000 - DESPESAS DE REMUNERACAO DE ESTAGIARIOS</t>
        </r>
      </text>
    </comment>
    <comment ref="A13" authorId="0">
      <text>
        <r>
          <rPr>
            <b/>
            <sz val="9"/>
            <color indexed="8"/>
            <rFont val="Segoe UI"/>
            <family val="2"/>
          </rPr>
          <t xml:space="preserve">Saldo da rubrica: PORE8172700300 - DESPESAS DE PESSOAL-BENEFICIOS
</t>
        </r>
      </text>
    </comment>
    <comment ref="A14" authorId="0">
      <text>
        <r>
          <rPr>
            <b/>
            <sz val="9"/>
            <color indexed="8"/>
            <rFont val="Tahoma"/>
            <family val="2"/>
          </rPr>
          <t>Saldo da soma das rubricas: POREORDO.03.01 - DESPESAS TERCEIROS + POREORDO.03.02 - DESPESAS MANUTENÇÃO + POREORDO.03.05 - DESPESAS AMORTIZAÇÃO E DEPRECIACAO + POREORDO.03.06 - DESPESAS OUTROS + POREORDO.03.07 - DESPESAS FILANTRÓPICAS + PORE8176900900 - DESPESAS TRIBUTÁRIAS + POREORDO.07 - OUTRAS DESPESAS OPERACIONAIS</t>
        </r>
      </text>
    </comment>
    <comment ref="A15" authorId="0">
      <text>
        <r>
          <rPr>
            <b/>
            <sz val="9"/>
            <color indexed="8"/>
            <rFont val="Segoe UI"/>
            <family val="2"/>
          </rPr>
          <t>Saldo da soma das rubricas: PORE8174500900 - DESPESAS DE PROPAGANDA E PUBLICIDADE +  PORE8174800600 - DESPESAS DE PUBLICACOES</t>
        </r>
      </text>
    </comment>
    <comment ref="A52" authorId="0">
      <text>
        <r>
          <rPr>
            <b/>
            <sz val="9"/>
            <color indexed="8"/>
            <rFont val="Tahoma"/>
            <family val="2"/>
          </rPr>
          <t>Soma-se com outras despesas operacionais</t>
        </r>
      </text>
    </comment>
  </commentList>
</comments>
</file>

<file path=xl/sharedStrings.xml><?xml version="1.0" encoding="utf-8"?>
<sst xmlns="http://schemas.openxmlformats.org/spreadsheetml/2006/main" count="36" uniqueCount="36">
  <si>
    <t xml:space="preserve">                                              GOVERNO DO DISTRITO FEDERAL</t>
  </si>
  <si>
    <t xml:space="preserve">                                              SECRETARIA DE ESTADO DE FAZENDA </t>
  </si>
  <si>
    <t xml:space="preserve">                                              DEMONSTRATIVO DA EXECUÇÃO ORÇAMENTÁRIA DAS ESTATAIS 2019</t>
  </si>
  <si>
    <t xml:space="preserve">                                              19.202 - BANCO DE BRASÍLIA S/A</t>
  </si>
  <si>
    <t>EXECUÇÃO ORÇAMENTO PÚBLICO 2019</t>
  </si>
  <si>
    <t>ESPECIFICAÇÃO</t>
  </si>
  <si>
    <t>ESFERA</t>
  </si>
  <si>
    <t>GD</t>
  </si>
  <si>
    <t>FR</t>
  </si>
  <si>
    <t>PT</t>
  </si>
  <si>
    <t>DOTAÇÃO INICIAL</t>
  </si>
  <si>
    <t>ALTER.</t>
  </si>
  <si>
    <t>DESPESA AUTORIZADA</t>
  </si>
  <si>
    <t>TOTAL DA EXECUÇÃO</t>
  </si>
  <si>
    <t>SALDO DA DOTAÇÃO</t>
  </si>
  <si>
    <t>DESPESAS CORRENTES</t>
  </si>
  <si>
    <t>Pagamento de Impostos e Tributos</t>
  </si>
  <si>
    <t>23.122.0001.9057.0001</t>
  </si>
  <si>
    <t>Encargos Financeiros</t>
  </si>
  <si>
    <t>23.122.0001.9058.0001</t>
  </si>
  <si>
    <t>Despesa de Tecnologia</t>
  </si>
  <si>
    <t>23.122.6001.2557.2592</t>
  </si>
  <si>
    <t>Administração de Pessoal</t>
  </si>
  <si>
    <t>23.122.6001.8502.6997</t>
  </si>
  <si>
    <t>Concessão de Benefícios</t>
  </si>
  <si>
    <t>23.122.6001.8504.6992</t>
  </si>
  <si>
    <t>Man. Serv. Administrativos Gerais</t>
  </si>
  <si>
    <t>23.122.6001.8517.6996</t>
  </si>
  <si>
    <t>Publicidade e Propaganda</t>
  </si>
  <si>
    <t>23.131.6207.8505.6974</t>
  </si>
  <si>
    <t>DESPESAS DE CAPITAL</t>
  </si>
  <si>
    <t>Modernização Sistema de Informação</t>
  </si>
  <si>
    <t>23.126.6207.1471.0019</t>
  </si>
  <si>
    <t>Modernização dos Ponto de Atendimento</t>
  </si>
  <si>
    <t>23.452.6207.3501.0022</t>
  </si>
  <si>
    <t>TOTAL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</si>
</sst>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#,##0.00"/>
    <numFmt numFmtId="167" formatCode="MMM/YYYY"/>
    <numFmt numFmtId="168" formatCode="_(* #,##0_);_(* \(#,##0\);_(* \-??_);_(@_)"/>
    <numFmt numFmtId="169" formatCode="@"/>
    <numFmt numFmtId="170" formatCode="#,##0"/>
    <numFmt numFmtId="171" formatCode="DD/MM/YY\ HH:MM"/>
    <numFmt numFmtId="172" formatCode="_-* #,##0.00_-;\-* #,##0.00_-;_-* \-??_-;_-@_-"/>
    <numFmt numFmtId="173" formatCode="_(* #,##0.000_);_(* \(#,##0.000\);_(* \-??_);_(@_)"/>
    <numFmt numFmtId="174" formatCode="0%"/>
    <numFmt numFmtId="175" formatCode="0.00%"/>
    <numFmt numFmtId="176" formatCode="_(&quot;R$ &quot;* #,##0.00_);_(&quot;R$ &quot;* \(#,##0.00\);_(&quot;R$ &quot;* \-??_);_(@_)"/>
    <numFmt numFmtId="177" formatCode="&quot;R$ &quot;#,##0.00;[RED]&quot;-R$ &quot;#,##0.00"/>
    <numFmt numFmtId="178" formatCode="_(* #,##0.00_);_(* \(#,##0.00\);_(* \-?????_);_(@_)"/>
  </numFmts>
  <fonts count="13">
    <font>
      <sz val="10"/>
      <name val="Arial"/>
      <family val="2"/>
    </font>
    <font>
      <b/>
      <sz val="15"/>
      <color indexed="48"/>
      <name val="Calibri"/>
      <family val="2"/>
    </font>
    <font>
      <sz val="12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54"/>
      <name val="Arial"/>
      <family val="2"/>
    </font>
    <font>
      <b/>
      <sz val="12"/>
      <color indexed="9"/>
      <name val="Arial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b/>
      <sz val="9"/>
      <color indexed="8"/>
      <name val="Segoe UI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44"/>
      </left>
      <right>
        <color indexed="63"/>
      </right>
      <top>
        <color indexed="63"/>
      </top>
      <bottom style="thick">
        <color indexed="44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ck">
        <color indexed="44"/>
      </left>
      <right style="thick">
        <color indexed="44"/>
      </right>
      <top style="thick">
        <color indexed="44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1" applyNumberFormat="0" applyFill="0" applyAlignment="0" applyProtection="0"/>
    <xf numFmtId="165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2" borderId="0" xfId="0" applyFont="1" applyFill="1" applyBorder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7" fillId="3" borderId="2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 wrapText="1"/>
    </xf>
    <xf numFmtId="164" fontId="7" fillId="3" borderId="3" xfId="0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/>
    </xf>
    <xf numFmtId="164" fontId="6" fillId="4" borderId="3" xfId="0" applyFont="1" applyFill="1" applyBorder="1" applyAlignment="1">
      <alignment/>
    </xf>
    <xf numFmtId="164" fontId="5" fillId="4" borderId="3" xfId="0" applyFont="1" applyFill="1" applyBorder="1" applyAlignment="1">
      <alignment/>
    </xf>
    <xf numFmtId="168" fontId="5" fillId="4" borderId="3" xfId="15" applyNumberFormat="1" applyFont="1" applyFill="1" applyBorder="1" applyAlignment="1" applyProtection="1">
      <alignment/>
      <protection/>
    </xf>
    <xf numFmtId="164" fontId="2" fillId="2" borderId="3" xfId="0" applyFont="1" applyFill="1" applyBorder="1" applyAlignment="1">
      <alignment horizontal="left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/>
    </xf>
    <xf numFmtId="169" fontId="2" fillId="2" borderId="3" xfId="0" applyNumberFormat="1" applyFont="1" applyFill="1" applyBorder="1" applyAlignment="1">
      <alignment horizontal="center" vertical="center"/>
    </xf>
    <xf numFmtId="168" fontId="2" fillId="2" borderId="3" xfId="15" applyNumberFormat="1" applyFont="1" applyFill="1" applyBorder="1" applyAlignment="1" applyProtection="1">
      <alignment/>
      <protection/>
    </xf>
    <xf numFmtId="168" fontId="2" fillId="0" borderId="3" xfId="15" applyNumberFormat="1" applyFont="1" applyFill="1" applyBorder="1" applyAlignment="1" applyProtection="1">
      <alignment/>
      <protection/>
    </xf>
    <xf numFmtId="164" fontId="2" fillId="2" borderId="0" xfId="0" applyFont="1" applyFill="1" applyBorder="1" applyAlignment="1">
      <alignment horizontal="center"/>
    </xf>
    <xf numFmtId="170" fontId="2" fillId="2" borderId="3" xfId="0" applyNumberFormat="1" applyFont="1" applyFill="1" applyBorder="1" applyAlignment="1">
      <alignment horizontal="left" vertical="center"/>
    </xf>
    <xf numFmtId="168" fontId="2" fillId="2" borderId="3" xfId="15" applyNumberFormat="1" applyFont="1" applyFill="1" applyBorder="1" applyAlignment="1" applyProtection="1">
      <alignment wrapText="1"/>
      <protection/>
    </xf>
    <xf numFmtId="168" fontId="2" fillId="2" borderId="3" xfId="15" applyNumberFormat="1" applyFont="1" applyFill="1" applyBorder="1" applyAlignment="1" applyProtection="1">
      <alignment horizontal="right" vertical="center" wrapText="1"/>
      <protection/>
    </xf>
    <xf numFmtId="168" fontId="2" fillId="0" borderId="3" xfId="15" applyNumberFormat="1" applyFont="1" applyFill="1" applyBorder="1" applyAlignment="1" applyProtection="1">
      <alignment wrapText="1"/>
      <protection/>
    </xf>
    <xf numFmtId="166" fontId="2" fillId="2" borderId="0" xfId="15" applyNumberFormat="1" applyFont="1" applyFill="1" applyBorder="1" applyAlignment="1" applyProtection="1">
      <alignment/>
      <protection/>
    </xf>
    <xf numFmtId="171" fontId="2" fillId="2" borderId="0" xfId="0" applyNumberFormat="1" applyFont="1" applyFill="1" applyBorder="1" applyAlignment="1">
      <alignment horizontal="center"/>
    </xf>
    <xf numFmtId="165" fontId="0" fillId="2" borderId="0" xfId="15" applyFill="1" applyBorder="1" applyAlignment="1" applyProtection="1">
      <alignment/>
      <protection/>
    </xf>
    <xf numFmtId="172" fontId="2" fillId="2" borderId="0" xfId="0" applyNumberFormat="1" applyFont="1" applyFill="1" applyBorder="1" applyAlignment="1">
      <alignment/>
    </xf>
    <xf numFmtId="164" fontId="2" fillId="2" borderId="0" xfId="0" applyFont="1" applyFill="1" applyBorder="1" applyAlignment="1">
      <alignment vertical="center"/>
    </xf>
    <xf numFmtId="165" fontId="0" fillId="2" borderId="0" xfId="15" applyFill="1" applyBorder="1" applyAlignment="1" applyProtection="1">
      <alignment vertical="center"/>
      <protection/>
    </xf>
    <xf numFmtId="173" fontId="2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71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right"/>
    </xf>
    <xf numFmtId="164" fontId="2" fillId="2" borderId="0" xfId="0" applyFont="1" applyFill="1" applyBorder="1" applyAlignment="1">
      <alignment horizontal="right"/>
    </xf>
    <xf numFmtId="175" fontId="0" fillId="2" borderId="0" xfId="19" applyNumberFormat="1" applyFill="1" applyBorder="1" applyAlignment="1" applyProtection="1">
      <alignment/>
      <protection/>
    </xf>
    <xf numFmtId="174" fontId="2" fillId="2" borderId="0" xfId="0" applyNumberFormat="1" applyFont="1" applyFill="1" applyBorder="1" applyAlignment="1">
      <alignment vertical="center"/>
    </xf>
    <xf numFmtId="17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/>
    </xf>
    <xf numFmtId="171" fontId="2" fillId="2" borderId="0" xfId="0" applyNumberFormat="1" applyFont="1" applyFill="1" applyBorder="1" applyAlignment="1">
      <alignment/>
    </xf>
    <xf numFmtId="176" fontId="0" fillId="2" borderId="0" xfId="17" applyFill="1" applyBorder="1" applyAlignment="1" applyProtection="1">
      <alignment/>
      <protection/>
    </xf>
    <xf numFmtId="168" fontId="2" fillId="2" borderId="0" xfId="0" applyNumberFormat="1" applyFont="1" applyFill="1" applyBorder="1" applyAlignment="1">
      <alignment/>
    </xf>
    <xf numFmtId="177" fontId="8" fillId="0" borderId="0" xfId="0" applyNumberFormat="1" applyFont="1" applyAlignment="1">
      <alignment/>
    </xf>
    <xf numFmtId="172" fontId="0" fillId="2" borderId="0" xfId="0" applyNumberFormat="1" applyFont="1" applyFill="1" applyBorder="1" applyAlignment="1">
      <alignment/>
    </xf>
    <xf numFmtId="170" fontId="2" fillId="2" borderId="3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72" fontId="2" fillId="2" borderId="0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Separador de milhares 2" xfId="22"/>
    <cellStyle name="Separador de milhares 3" xfId="23"/>
    <cellStyle name="Título 1 1" xfId="24"/>
    <cellStyle name="Vírgul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Y66"/>
  <sheetViews>
    <sheetView tabSelected="1" zoomScale="106" zoomScaleNormal="106" workbookViewId="0" topLeftCell="A1">
      <selection activeCell="A1" sqref="A1"/>
    </sheetView>
  </sheetViews>
  <sheetFormatPr defaultColWidth="10.28125" defaultRowHeight="12.75"/>
  <cols>
    <col min="1" max="1" width="40.57421875" style="1" customWidth="1"/>
    <col min="2" max="2" width="10.421875" style="1" customWidth="1"/>
    <col min="3" max="3" width="4.7109375" style="1" customWidth="1"/>
    <col min="4" max="4" width="4.421875" style="1" customWidth="1"/>
    <col min="5" max="5" width="27.140625" style="1" customWidth="1"/>
    <col min="6" max="6" width="20.421875" style="1" customWidth="1"/>
    <col min="7" max="7" width="9.57421875" style="1" hidden="1" customWidth="1"/>
    <col min="8" max="8" width="20.00390625" style="1" hidden="1" customWidth="1"/>
    <col min="9" max="9" width="16.57421875" style="1" customWidth="1"/>
    <col min="10" max="10" width="14.57421875" style="1" customWidth="1"/>
    <col min="11" max="11" width="14.28125" style="1" customWidth="1"/>
    <col min="12" max="12" width="14.00390625" style="1" customWidth="1"/>
    <col min="13" max="13" width="15.140625" style="1" customWidth="1"/>
    <col min="14" max="14" width="13.00390625" style="1" customWidth="1"/>
    <col min="15" max="15" width="14.28125" style="1" customWidth="1"/>
    <col min="16" max="16" width="14.421875" style="1" customWidth="1"/>
    <col min="17" max="17" width="14.8515625" style="1" customWidth="1"/>
    <col min="18" max="18" width="14.28125" style="1" customWidth="1"/>
    <col min="19" max="19" width="14.140625" style="1" customWidth="1"/>
    <col min="20" max="20" width="12.7109375" style="1" customWidth="1"/>
    <col min="21" max="21" width="14.8515625" style="1" customWidth="1"/>
    <col min="22" max="22" width="19.8515625" style="1" customWidth="1"/>
    <col min="23" max="23" width="9.8515625" style="1" customWidth="1"/>
    <col min="24" max="24" width="18.28125" style="1" customWidth="1"/>
    <col min="25" max="25" width="30.421875" style="1" customWidth="1"/>
    <col min="26" max="16384" width="11.421875" style="1" customWidth="1"/>
  </cols>
  <sheetData>
    <row r="1" spans="1:2" ht="15">
      <c r="A1" s="2" t="s">
        <v>0</v>
      </c>
      <c r="B1" s="3"/>
    </row>
    <row r="2" spans="1:2" ht="15">
      <c r="A2" s="2" t="s">
        <v>1</v>
      </c>
      <c r="B2" s="3"/>
    </row>
    <row r="3" spans="1:20" ht="15">
      <c r="A3" s="2" t="s">
        <v>2</v>
      </c>
      <c r="B3" s="4"/>
      <c r="J3" s="5"/>
      <c r="K3" s="6"/>
      <c r="L3" s="5"/>
      <c r="M3" s="5"/>
      <c r="N3" s="5"/>
      <c r="O3" s="5"/>
      <c r="R3" s="5"/>
      <c r="S3" s="5"/>
      <c r="T3" s="6"/>
    </row>
    <row r="4" spans="1:17" ht="15.75">
      <c r="A4" s="2" t="s">
        <v>3</v>
      </c>
      <c r="B4" s="3"/>
      <c r="E4" s="7"/>
      <c r="K4" s="6"/>
      <c r="L4" s="5"/>
      <c r="M4" s="5"/>
      <c r="N4" s="5"/>
      <c r="O4" s="5"/>
      <c r="P4" s="6"/>
      <c r="Q4" s="6"/>
    </row>
    <row r="5" spans="1:24" ht="15.75">
      <c r="A5" s="8"/>
      <c r="E5" s="8"/>
      <c r="K5" s="6"/>
      <c r="L5" s="6"/>
      <c r="M5" s="6"/>
      <c r="N5" s="5"/>
      <c r="O5" s="6"/>
      <c r="P5" s="6"/>
      <c r="Q5" s="6"/>
      <c r="X5" s="6"/>
    </row>
    <row r="6" spans="1:24" ht="16.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X6" s="6"/>
    </row>
    <row r="7" spans="1:24" ht="39.75" customHeight="1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1" t="s">
        <v>11</v>
      </c>
      <c r="H7" s="12" t="s">
        <v>12</v>
      </c>
      <c r="I7" s="12" t="s">
        <v>13</v>
      </c>
      <c r="J7" s="12" t="s">
        <v>14</v>
      </c>
      <c r="K7" s="13">
        <v>43466</v>
      </c>
      <c r="L7" s="13">
        <v>43497</v>
      </c>
      <c r="M7" s="13">
        <v>43525</v>
      </c>
      <c r="N7" s="13">
        <v>43556</v>
      </c>
      <c r="O7" s="13">
        <v>43586</v>
      </c>
      <c r="P7" s="13">
        <v>43617</v>
      </c>
      <c r="Q7" s="13">
        <v>43647</v>
      </c>
      <c r="R7" s="13">
        <v>43678</v>
      </c>
      <c r="S7" s="13">
        <v>43709</v>
      </c>
      <c r="T7" s="13">
        <v>43739</v>
      </c>
      <c r="U7" s="13">
        <v>43770</v>
      </c>
      <c r="V7" s="13">
        <v>43800</v>
      </c>
      <c r="X7" s="6"/>
    </row>
    <row r="8" spans="1:22" s="7" customFormat="1" ht="15.75">
      <c r="A8" s="14" t="s">
        <v>15</v>
      </c>
      <c r="B8" s="15"/>
      <c r="C8" s="15"/>
      <c r="D8" s="15"/>
      <c r="E8" s="15"/>
      <c r="F8" s="16">
        <f>SUM(F9:F15)</f>
        <v>2548987810.4793625</v>
      </c>
      <c r="G8" s="16">
        <f>SUM(G9:G11)</f>
        <v>0</v>
      </c>
      <c r="H8" s="16">
        <f aca="true" t="shared" si="0" ref="H8:H19">+F8+G8</f>
        <v>2548987810.4793625</v>
      </c>
      <c r="I8" s="16">
        <f>SUM(I9:I15)</f>
        <v>1662723615.99</v>
      </c>
      <c r="J8" s="16">
        <f>SUM(J9:J15)</f>
        <v>886264194.4893627</v>
      </c>
      <c r="K8" s="16">
        <f>SUM(K9:K15)</f>
        <v>181056435.26</v>
      </c>
      <c r="L8" s="16">
        <f>SUM(L9:L15)</f>
        <v>169865084.94</v>
      </c>
      <c r="M8" s="16">
        <f>SUM(M9:M15)</f>
        <v>178591537.14000002</v>
      </c>
      <c r="N8" s="16">
        <f>SUM(N9:N15)</f>
        <v>187204645.48999998</v>
      </c>
      <c r="O8" s="16">
        <f>SUM(O9:O15)</f>
        <v>185011419.55000004</v>
      </c>
      <c r="P8" s="16">
        <f>SUM(P9:P15)</f>
        <v>198852737.86</v>
      </c>
      <c r="Q8" s="16">
        <f>SUM(Q9:Q15)</f>
        <v>208814123.75999996</v>
      </c>
      <c r="R8" s="16">
        <f>SUM(R9:R15)</f>
        <v>175329517.20000002</v>
      </c>
      <c r="S8" s="16">
        <f>SUM(S9:S15)</f>
        <v>177998114.79</v>
      </c>
      <c r="T8" s="16">
        <f>SUM(T9:T15)</f>
        <v>0</v>
      </c>
      <c r="U8" s="16">
        <f>SUM(U9:U15)</f>
        <v>0</v>
      </c>
      <c r="V8" s="16">
        <f>SUM(V9:V15)</f>
        <v>0</v>
      </c>
    </row>
    <row r="9" spans="1:25" ht="15">
      <c r="A9" s="17" t="s">
        <v>16</v>
      </c>
      <c r="B9" s="18">
        <v>4</v>
      </c>
      <c r="C9" s="19">
        <v>33</v>
      </c>
      <c r="D9" s="19">
        <v>51</v>
      </c>
      <c r="E9" s="20" t="s">
        <v>17</v>
      </c>
      <c r="F9" s="21">
        <v>206225486.00541937</v>
      </c>
      <c r="G9" s="21"/>
      <c r="H9" s="21">
        <f t="shared" si="0"/>
        <v>206225486.00541937</v>
      </c>
      <c r="I9" s="22">
        <f aca="true" t="shared" si="1" ref="I9:I15">SUM(K9:V9)</f>
        <v>135516501.9</v>
      </c>
      <c r="J9" s="21">
        <f aca="true" t="shared" si="2" ref="J9:J15">H9-I9</f>
        <v>70708984.10541937</v>
      </c>
      <c r="K9" s="22">
        <v>15157966.83</v>
      </c>
      <c r="L9" s="22">
        <v>12744003.56</v>
      </c>
      <c r="M9" s="22">
        <v>17734179.47</v>
      </c>
      <c r="N9" s="22">
        <v>20093325.03</v>
      </c>
      <c r="O9" s="22">
        <v>14241944.739999998</v>
      </c>
      <c r="P9" s="22">
        <v>30810216.89</v>
      </c>
      <c r="Q9" s="22">
        <v>13876495.38</v>
      </c>
      <c r="R9" s="21">
        <v>-1225142.46</v>
      </c>
      <c r="S9" s="21">
        <v>12083512.46</v>
      </c>
      <c r="T9" s="21"/>
      <c r="U9" s="21"/>
      <c r="V9" s="21"/>
      <c r="Y9" s="23"/>
    </row>
    <row r="10" spans="1:25" ht="18.75" customHeight="1">
      <c r="A10" s="17" t="s">
        <v>18</v>
      </c>
      <c r="B10" s="18">
        <v>4</v>
      </c>
      <c r="C10" s="19">
        <v>33</v>
      </c>
      <c r="D10" s="19">
        <v>51</v>
      </c>
      <c r="E10" s="20" t="s">
        <v>19</v>
      </c>
      <c r="F10" s="21">
        <v>699487967.943274</v>
      </c>
      <c r="G10" s="21"/>
      <c r="H10" s="21">
        <f t="shared" si="0"/>
        <v>699487967.943274</v>
      </c>
      <c r="I10" s="22">
        <f t="shared" si="1"/>
        <v>474103361.12</v>
      </c>
      <c r="J10" s="21">
        <f t="shared" si="2"/>
        <v>225384606.82327402</v>
      </c>
      <c r="K10" s="21">
        <v>57280953.16</v>
      </c>
      <c r="L10" s="21">
        <v>47721302.2</v>
      </c>
      <c r="M10" s="21">
        <v>50219470.01</v>
      </c>
      <c r="N10" s="21">
        <v>53769770.67</v>
      </c>
      <c r="O10" s="21">
        <v>58010848.32000001</v>
      </c>
      <c r="P10" s="21">
        <v>49317912.75</v>
      </c>
      <c r="Q10" s="21">
        <v>58022019.66</v>
      </c>
      <c r="R10" s="21">
        <v>52520413.14</v>
      </c>
      <c r="S10" s="21">
        <v>47240671.21</v>
      </c>
      <c r="T10" s="21"/>
      <c r="U10" s="21"/>
      <c r="V10" s="21"/>
      <c r="Y10" s="23"/>
    </row>
    <row r="11" spans="1:25" ht="18.75" customHeight="1">
      <c r="A11" s="17" t="s">
        <v>20</v>
      </c>
      <c r="B11" s="18">
        <v>4</v>
      </c>
      <c r="C11" s="19">
        <v>33</v>
      </c>
      <c r="D11" s="19">
        <v>51</v>
      </c>
      <c r="E11" s="20" t="s">
        <v>21</v>
      </c>
      <c r="F11" s="21">
        <v>236799859.25539497</v>
      </c>
      <c r="G11" s="21"/>
      <c r="H11" s="21">
        <f t="shared" si="0"/>
        <v>236799859.25539497</v>
      </c>
      <c r="I11" s="22">
        <f t="shared" si="1"/>
        <v>104364206.4</v>
      </c>
      <c r="J11" s="21">
        <f t="shared" si="2"/>
        <v>132435652.85539496</v>
      </c>
      <c r="K11" s="21">
        <v>11981466.24</v>
      </c>
      <c r="L11" s="21">
        <v>11284322.41</v>
      </c>
      <c r="M11" s="21">
        <v>10905901.4</v>
      </c>
      <c r="N11" s="21">
        <v>11045187.57</v>
      </c>
      <c r="O11" s="21">
        <v>12221263.54</v>
      </c>
      <c r="P11" s="21">
        <v>12142376.93</v>
      </c>
      <c r="Q11" s="21">
        <v>12003430.49</v>
      </c>
      <c r="R11" s="21">
        <v>11359469.98</v>
      </c>
      <c r="S11" s="21">
        <v>11420787.84</v>
      </c>
      <c r="T11" s="21"/>
      <c r="U11" s="21"/>
      <c r="V11" s="21"/>
      <c r="X11" s="6"/>
      <c r="Y11" s="23"/>
    </row>
    <row r="12" spans="1:25" ht="18.75" customHeight="1">
      <c r="A12" s="17" t="s">
        <v>22</v>
      </c>
      <c r="B12" s="18">
        <v>4</v>
      </c>
      <c r="C12" s="19">
        <v>31</v>
      </c>
      <c r="D12" s="19">
        <v>51</v>
      </c>
      <c r="E12" s="20" t="s">
        <v>23</v>
      </c>
      <c r="F12" s="21">
        <v>751531796.5728608</v>
      </c>
      <c r="G12" s="21"/>
      <c r="H12" s="21">
        <f t="shared" si="0"/>
        <v>751531796.5728608</v>
      </c>
      <c r="I12" s="22">
        <f t="shared" si="1"/>
        <v>563690840.26</v>
      </c>
      <c r="J12" s="21">
        <f t="shared" si="2"/>
        <v>187840956.31286085</v>
      </c>
      <c r="K12" s="21">
        <v>56573324.56</v>
      </c>
      <c r="L12" s="21">
        <v>59264125.3</v>
      </c>
      <c r="M12" s="21">
        <v>59089017.580000006</v>
      </c>
      <c r="N12" s="21">
        <v>60835436.96</v>
      </c>
      <c r="O12" s="21">
        <v>58733499.45000001</v>
      </c>
      <c r="P12" s="21">
        <v>60990513.690000005</v>
      </c>
      <c r="Q12" s="21">
        <v>83437225.5</v>
      </c>
      <c r="R12" s="21">
        <v>60252052.74</v>
      </c>
      <c r="S12" s="21">
        <v>64515644.48</v>
      </c>
      <c r="T12" s="21"/>
      <c r="U12" s="21"/>
      <c r="V12" s="21"/>
      <c r="Y12" s="23"/>
    </row>
    <row r="13" spans="1:25" ht="18.75" customHeight="1">
      <c r="A13" s="17" t="s">
        <v>24</v>
      </c>
      <c r="B13" s="18">
        <v>4</v>
      </c>
      <c r="C13" s="19">
        <v>33</v>
      </c>
      <c r="D13" s="19">
        <v>51</v>
      </c>
      <c r="E13" s="20" t="s">
        <v>25</v>
      </c>
      <c r="F13" s="21">
        <v>107069322.0002401</v>
      </c>
      <c r="G13" s="21"/>
      <c r="H13" s="21">
        <f t="shared" si="0"/>
        <v>107069322.0002401</v>
      </c>
      <c r="I13" s="22">
        <f t="shared" si="1"/>
        <v>70232023.32000001</v>
      </c>
      <c r="J13" s="21">
        <f t="shared" si="2"/>
        <v>36837298.680240095</v>
      </c>
      <c r="K13" s="21">
        <v>7729154.52</v>
      </c>
      <c r="L13" s="21">
        <v>7867141.36</v>
      </c>
      <c r="M13" s="21">
        <v>7723871.55</v>
      </c>
      <c r="N13" s="21">
        <v>7706638.13</v>
      </c>
      <c r="O13" s="21">
        <v>7752133.819999999</v>
      </c>
      <c r="P13" s="21">
        <v>7741538.62</v>
      </c>
      <c r="Q13" s="21">
        <v>7168974.78</v>
      </c>
      <c r="R13" s="21">
        <v>8430681.55</v>
      </c>
      <c r="S13" s="21">
        <v>8111888.99</v>
      </c>
      <c r="T13" s="21"/>
      <c r="U13" s="21"/>
      <c r="V13" s="21"/>
      <c r="X13" s="6"/>
      <c r="Y13" s="23"/>
    </row>
    <row r="14" spans="1:25" ht="18.75" customHeight="1">
      <c r="A14" s="24" t="s">
        <v>26</v>
      </c>
      <c r="B14" s="18">
        <v>4</v>
      </c>
      <c r="C14" s="19">
        <v>33</v>
      </c>
      <c r="D14" s="19">
        <v>51</v>
      </c>
      <c r="E14" s="20" t="s">
        <v>27</v>
      </c>
      <c r="F14" s="21">
        <v>519619036.0821734</v>
      </c>
      <c r="G14" s="21"/>
      <c r="H14" s="21">
        <f t="shared" si="0"/>
        <v>519619036.0821734</v>
      </c>
      <c r="I14" s="22">
        <f t="shared" si="1"/>
        <v>294976883.4</v>
      </c>
      <c r="J14" s="21">
        <f t="shared" si="2"/>
        <v>224642152.68217343</v>
      </c>
      <c r="K14" s="22">
        <v>31003562.880000003</v>
      </c>
      <c r="L14" s="22">
        <v>29527164.95</v>
      </c>
      <c r="M14" s="21">
        <f>31096139.3</f>
        <v>31096139.3</v>
      </c>
      <c r="N14" s="21">
        <v>31654956.59</v>
      </c>
      <c r="O14" s="22">
        <v>32088921.800000012</v>
      </c>
      <c r="P14" s="21">
        <v>36155152.84</v>
      </c>
      <c r="Q14" s="21">
        <v>32496049.98</v>
      </c>
      <c r="R14" s="21">
        <v>40140050.48</v>
      </c>
      <c r="S14" s="21">
        <v>30814884.58</v>
      </c>
      <c r="T14" s="21"/>
      <c r="U14" s="21"/>
      <c r="V14" s="21"/>
      <c r="W14" s="6"/>
      <c r="X14" s="6"/>
      <c r="Y14" s="23"/>
    </row>
    <row r="15" spans="1:25" ht="18.75" customHeight="1">
      <c r="A15" s="24" t="s">
        <v>28</v>
      </c>
      <c r="B15" s="18">
        <v>4</v>
      </c>
      <c r="C15" s="19">
        <v>33</v>
      </c>
      <c r="D15" s="19">
        <v>51</v>
      </c>
      <c r="E15" s="20" t="s">
        <v>29</v>
      </c>
      <c r="F15" s="21">
        <v>28254342.62</v>
      </c>
      <c r="G15" s="21"/>
      <c r="H15" s="21">
        <f t="shared" si="0"/>
        <v>28254342.62</v>
      </c>
      <c r="I15" s="22">
        <f t="shared" si="1"/>
        <v>19839799.59</v>
      </c>
      <c r="J15" s="21">
        <f t="shared" si="2"/>
        <v>8414543.030000001</v>
      </c>
      <c r="K15" s="21">
        <v>1330007.07</v>
      </c>
      <c r="L15" s="21">
        <v>1457025.16</v>
      </c>
      <c r="M15" s="21">
        <v>1822957.83</v>
      </c>
      <c r="N15" s="21">
        <v>2099330.54</v>
      </c>
      <c r="O15" s="22">
        <v>1962807.8800000004</v>
      </c>
      <c r="P15" s="22">
        <v>1695026.14</v>
      </c>
      <c r="Q15" s="22">
        <v>1809927.97</v>
      </c>
      <c r="R15" s="22">
        <v>3851991.77</v>
      </c>
      <c r="S15" s="22">
        <v>3810725.23</v>
      </c>
      <c r="T15" s="22"/>
      <c r="U15" s="22"/>
      <c r="V15" s="22"/>
      <c r="X15" s="6"/>
      <c r="Y15" s="23"/>
    </row>
    <row r="16" spans="1:22" s="7" customFormat="1" ht="15.75">
      <c r="A16" s="14" t="s">
        <v>30</v>
      </c>
      <c r="B16" s="15"/>
      <c r="C16" s="15"/>
      <c r="D16" s="15"/>
      <c r="E16" s="15"/>
      <c r="F16" s="16">
        <f>SUM(F17:F18)</f>
        <v>118159490.75968373</v>
      </c>
      <c r="G16" s="16">
        <f>SUM(G17:G18)</f>
        <v>0</v>
      </c>
      <c r="H16" s="16">
        <f t="shared" si="0"/>
        <v>118159490.75968373</v>
      </c>
      <c r="I16" s="16">
        <f>SUM(I17:I18)</f>
        <v>24707126.46</v>
      </c>
      <c r="J16" s="16">
        <f>SUM(J17:J18)</f>
        <v>93452364.29968372</v>
      </c>
      <c r="K16" s="16">
        <f>SUM(K17:K18)</f>
        <v>2270494.55</v>
      </c>
      <c r="L16" s="16">
        <f>SUM(L17:L18)</f>
        <v>3037826.08</v>
      </c>
      <c r="M16" s="16">
        <f>SUM(M17:M18)</f>
        <v>2345997.42</v>
      </c>
      <c r="N16" s="16">
        <f>SUM(N17:N18)</f>
        <v>1360864.4600000002</v>
      </c>
      <c r="O16" s="16">
        <f>SUM(O17:O18)</f>
        <v>1706779.12</v>
      </c>
      <c r="P16" s="16">
        <f>SUM(P17:P18)</f>
        <v>1144469.31</v>
      </c>
      <c r="Q16" s="16">
        <f>SUM(Q17:Q18)</f>
        <v>1984895.16</v>
      </c>
      <c r="R16" s="16">
        <f>SUM(R17:R18)</f>
        <v>1963718.67</v>
      </c>
      <c r="S16" s="16">
        <f>SUM(S17:S18)</f>
        <v>8892081.69</v>
      </c>
      <c r="T16" s="16">
        <f>SUM(T17:T18)</f>
        <v>0</v>
      </c>
      <c r="U16" s="16">
        <f>SUM(U17:U18)</f>
        <v>0</v>
      </c>
      <c r="V16" s="16">
        <f>SUM(V17:V18)</f>
        <v>0</v>
      </c>
    </row>
    <row r="17" spans="1:22" ht="16.5">
      <c r="A17" s="19" t="s">
        <v>31</v>
      </c>
      <c r="B17" s="18">
        <v>3</v>
      </c>
      <c r="C17" s="19">
        <v>44</v>
      </c>
      <c r="D17" s="19">
        <v>51</v>
      </c>
      <c r="E17" s="20" t="s">
        <v>32</v>
      </c>
      <c r="F17" s="22">
        <v>109995765.75968373</v>
      </c>
      <c r="G17" s="21"/>
      <c r="H17" s="21">
        <f t="shared" si="0"/>
        <v>109995765.75968373</v>
      </c>
      <c r="I17" s="21">
        <f aca="true" t="shared" si="3" ref="I17:I18">SUM(K17:V17)</f>
        <v>24460738.87</v>
      </c>
      <c r="J17" s="21">
        <f aca="true" t="shared" si="4" ref="J17:J18">H17-I17</f>
        <v>85535026.88968372</v>
      </c>
      <c r="K17" s="25">
        <v>2270494.55</v>
      </c>
      <c r="L17" s="25">
        <v>3037826.08</v>
      </c>
      <c r="M17" s="25">
        <v>2258357.42</v>
      </c>
      <c r="N17" s="25">
        <v>1303957.87</v>
      </c>
      <c r="O17" s="21">
        <v>1662845.12</v>
      </c>
      <c r="P17" s="21">
        <v>1138601.31</v>
      </c>
      <c r="Q17" s="21">
        <v>1932856.16</v>
      </c>
      <c r="R17" s="26">
        <v>1963718.67</v>
      </c>
      <c r="S17" s="21">
        <v>8892081.69</v>
      </c>
      <c r="T17" s="22"/>
      <c r="U17" s="25"/>
      <c r="V17" s="25"/>
    </row>
    <row r="18" spans="1:22" ht="16.5">
      <c r="A18" s="19" t="s">
        <v>33</v>
      </c>
      <c r="B18" s="18">
        <v>3</v>
      </c>
      <c r="C18" s="19">
        <v>44</v>
      </c>
      <c r="D18" s="19">
        <v>51</v>
      </c>
      <c r="E18" s="20" t="s">
        <v>34</v>
      </c>
      <c r="F18" s="21">
        <v>8163725</v>
      </c>
      <c r="G18" s="21"/>
      <c r="H18" s="21">
        <f t="shared" si="0"/>
        <v>8163725</v>
      </c>
      <c r="I18" s="21">
        <f t="shared" si="3"/>
        <v>246387.59</v>
      </c>
      <c r="J18" s="21">
        <f t="shared" si="4"/>
        <v>7917337.41</v>
      </c>
      <c r="K18" s="21">
        <v>0</v>
      </c>
      <c r="L18" s="21">
        <v>0</v>
      </c>
      <c r="M18" s="21">
        <v>87640</v>
      </c>
      <c r="N18" s="27">
        <v>56906.59</v>
      </c>
      <c r="O18" s="21">
        <v>43934</v>
      </c>
      <c r="P18" s="21">
        <v>5868</v>
      </c>
      <c r="Q18" s="21">
        <v>52039</v>
      </c>
      <c r="R18" s="21">
        <v>0</v>
      </c>
      <c r="S18" s="21">
        <v>0</v>
      </c>
      <c r="T18" s="21"/>
      <c r="U18" s="21"/>
      <c r="V18" s="21"/>
    </row>
    <row r="19" spans="1:22" s="7" customFormat="1" ht="17.25">
      <c r="A19" s="14" t="s">
        <v>35</v>
      </c>
      <c r="B19" s="15"/>
      <c r="C19" s="15"/>
      <c r="D19" s="15"/>
      <c r="E19" s="15"/>
      <c r="F19" s="16">
        <f>+F8+F16</f>
        <v>2667147301.239046</v>
      </c>
      <c r="G19" s="16">
        <f>+G8+G16</f>
        <v>0</v>
      </c>
      <c r="H19" s="16">
        <f t="shared" si="0"/>
        <v>2667147301.239046</v>
      </c>
      <c r="I19" s="16">
        <f>+I8+I16</f>
        <v>1687430742.45</v>
      </c>
      <c r="J19" s="16">
        <f>+J8+J16</f>
        <v>979716558.7890464</v>
      </c>
      <c r="K19" s="16">
        <f>+K8+K16</f>
        <v>183326929.81</v>
      </c>
      <c r="L19" s="16">
        <f>+L8+L16</f>
        <v>172902911.02</v>
      </c>
      <c r="M19" s="16">
        <f>+M8+M16</f>
        <v>180937534.56</v>
      </c>
      <c r="N19" s="16">
        <f>+N8+N16</f>
        <v>188565509.95</v>
      </c>
      <c r="O19" s="16">
        <f>+O8+O16</f>
        <v>186718198.67000005</v>
      </c>
      <c r="P19" s="16">
        <f>+P8+P16</f>
        <v>199997207.17000002</v>
      </c>
      <c r="Q19" s="16">
        <f>+Q8+Q16</f>
        <v>210799018.91999996</v>
      </c>
      <c r="R19" s="16">
        <f>+R8+R16</f>
        <v>177293235.87</v>
      </c>
      <c r="S19" s="16">
        <f>+S8+S16</f>
        <v>186890196.48</v>
      </c>
      <c r="T19" s="16">
        <f>+T8+T16</f>
        <v>0</v>
      </c>
      <c r="U19" s="16">
        <f>+U8+U16</f>
        <v>0</v>
      </c>
      <c r="V19" s="16">
        <f>+V8+V16</f>
        <v>0</v>
      </c>
    </row>
    <row r="20" spans="6:22" ht="15.75">
      <c r="F20" s="6"/>
      <c r="G20" s="28"/>
      <c r="H20" s="29"/>
      <c r="I20" s="29"/>
      <c r="J20" s="2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1:13" ht="15">
      <c r="K21" s="30"/>
      <c r="L21" s="30"/>
      <c r="M21" s="31"/>
    </row>
    <row r="22" spans="1:21" ht="15" customHeight="1">
      <c r="A22" s="32"/>
      <c r="B22" s="32"/>
      <c r="C22" s="32"/>
      <c r="D22" s="32"/>
      <c r="E22" s="32"/>
      <c r="F22" s="33"/>
      <c r="H22" s="34"/>
      <c r="I22" s="34"/>
      <c r="J22" s="34"/>
      <c r="K22" s="35"/>
      <c r="L22" s="35"/>
      <c r="M22" s="35"/>
      <c r="N22" s="35"/>
      <c r="O22" s="35"/>
      <c r="P22" s="36"/>
      <c r="Q22" s="36"/>
      <c r="R22" s="36"/>
      <c r="S22" s="36"/>
      <c r="T22" s="36"/>
      <c r="U22" s="36"/>
    </row>
    <row r="23" spans="1:22" ht="1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5" customHeight="1">
      <c r="A24" s="32"/>
      <c r="B24" s="32"/>
      <c r="C24" s="32"/>
      <c r="D24" s="32"/>
      <c r="E24" s="32"/>
      <c r="F24" s="33"/>
      <c r="H24" s="38"/>
      <c r="I24" s="39"/>
      <c r="J24" s="3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9"/>
    </row>
    <row r="25" spans="6:17" ht="15">
      <c r="F25" s="40"/>
      <c r="Q25" s="6"/>
    </row>
    <row r="26" spans="1:15" ht="15">
      <c r="A26" s="32"/>
      <c r="B26" s="32"/>
      <c r="C26" s="32"/>
      <c r="D26" s="32"/>
      <c r="E26" s="41"/>
      <c r="F26" s="42"/>
      <c r="H26" s="42"/>
      <c r="I26" s="43"/>
      <c r="J26" s="44"/>
      <c r="K26" s="6"/>
      <c r="L26" s="6"/>
      <c r="M26" s="6"/>
      <c r="N26" s="6"/>
      <c r="O26" s="6"/>
    </row>
    <row r="27" spans="1:15" ht="15">
      <c r="A27" s="32"/>
      <c r="B27" s="32"/>
      <c r="C27" s="32"/>
      <c r="D27" s="32"/>
      <c r="E27" s="41"/>
      <c r="F27" s="41"/>
      <c r="H27" s="45"/>
      <c r="I27" s="45"/>
      <c r="J27" s="45"/>
      <c r="K27" s="46"/>
      <c r="L27" s="6"/>
      <c r="M27" s="6"/>
      <c r="N27" s="6"/>
      <c r="O27" s="6"/>
    </row>
    <row r="28" spans="10:13" ht="15">
      <c r="J28" s="31"/>
      <c r="M28" s="6"/>
    </row>
    <row r="29" spans="8:14" ht="15">
      <c r="H29" s="40"/>
      <c r="K29" s="6"/>
      <c r="M29" s="6"/>
      <c r="N29" s="6"/>
    </row>
    <row r="30" spans="6:14" ht="15">
      <c r="F30" s="30"/>
      <c r="H30" s="40"/>
      <c r="M30" s="6"/>
      <c r="N30" s="6"/>
    </row>
    <row r="31" ht="15">
      <c r="F31" s="40"/>
    </row>
    <row r="32" ht="15">
      <c r="H32" s="30"/>
    </row>
    <row r="34" ht="15">
      <c r="L34" s="47"/>
    </row>
    <row r="35" ht="15">
      <c r="L35" s="47"/>
    </row>
    <row r="37" ht="15">
      <c r="K37" s="48"/>
    </row>
    <row r="42" spans="5:8" ht="15">
      <c r="E42" s="30"/>
      <c r="F42" s="30"/>
      <c r="G42" s="30"/>
      <c r="H42" s="30"/>
    </row>
    <row r="43" spans="5:8" ht="15">
      <c r="E43" s="30"/>
      <c r="F43" s="30"/>
      <c r="G43" s="30"/>
      <c r="H43" s="30"/>
    </row>
    <row r="44" spans="5:8" ht="15">
      <c r="E44" s="30"/>
      <c r="F44" s="30"/>
      <c r="G44" s="30"/>
      <c r="H44" s="30"/>
    </row>
    <row r="45" spans="5:8" ht="15">
      <c r="E45" s="30"/>
      <c r="F45" s="30"/>
      <c r="G45" s="30"/>
      <c r="H45" s="30"/>
    </row>
    <row r="46" spans="5:11" ht="15">
      <c r="E46" s="30"/>
      <c r="F46" s="30"/>
      <c r="G46" s="30"/>
      <c r="H46" s="30"/>
      <c r="K46" s="47"/>
    </row>
    <row r="47" spans="5:8" ht="15">
      <c r="E47" s="30"/>
      <c r="F47" s="30"/>
      <c r="G47" s="30"/>
      <c r="H47" s="30"/>
    </row>
    <row r="48" spans="5:8" ht="15">
      <c r="E48" s="30"/>
      <c r="F48" s="30"/>
      <c r="G48" s="30"/>
      <c r="H48" s="30"/>
    </row>
    <row r="49" spans="5:8" ht="15">
      <c r="E49" s="30"/>
      <c r="F49" s="30"/>
      <c r="G49" s="30"/>
      <c r="H49" s="30"/>
    </row>
    <row r="50" spans="1:8" ht="15">
      <c r="A50" s="19"/>
      <c r="E50" s="30"/>
      <c r="F50" s="30"/>
      <c r="G50" s="30"/>
      <c r="H50" s="30"/>
    </row>
    <row r="51" spans="1:8" ht="15">
      <c r="A51" s="19"/>
      <c r="E51" s="30"/>
      <c r="F51" s="30"/>
      <c r="G51" s="30"/>
      <c r="H51" s="30"/>
    </row>
    <row r="52" spans="1:8" ht="15">
      <c r="A52" s="49"/>
      <c r="E52" s="30"/>
      <c r="F52" s="30"/>
      <c r="G52" s="30"/>
      <c r="H52" s="30"/>
    </row>
    <row r="53" spans="1:8" ht="15">
      <c r="A53" s="49"/>
      <c r="E53" s="30"/>
      <c r="F53" s="30"/>
      <c r="G53" s="30"/>
      <c r="H53" s="30"/>
    </row>
    <row r="54" spans="1:8" ht="16.5">
      <c r="A54" s="19"/>
      <c r="E54" s="30"/>
      <c r="F54" s="30"/>
      <c r="G54" s="30"/>
      <c r="H54" s="30"/>
    </row>
    <row r="55" spans="1:8" ht="16.5">
      <c r="A55" s="19"/>
      <c r="E55" s="30"/>
      <c r="F55" s="30"/>
      <c r="G55" s="30"/>
      <c r="H55" s="30"/>
    </row>
    <row r="56" spans="1:8" ht="16.5">
      <c r="A56" s="19"/>
      <c r="E56" s="30"/>
      <c r="F56" s="30"/>
      <c r="G56" s="30"/>
      <c r="H56" s="30"/>
    </row>
    <row r="57" spans="5:8" ht="15.75">
      <c r="E57" s="30"/>
      <c r="F57" s="30"/>
      <c r="G57" s="30"/>
      <c r="H57" s="30"/>
    </row>
    <row r="60" spans="14:21" ht="15">
      <c r="N60" s="6"/>
      <c r="O60" s="50"/>
      <c r="P60" s="35"/>
      <c r="Q60" s="6"/>
      <c r="R60" s="6"/>
      <c r="S60" s="6"/>
      <c r="T60" s="6"/>
      <c r="U60" s="6"/>
    </row>
    <row r="61" spans="16:19" ht="15">
      <c r="P61" s="35"/>
      <c r="S61" s="51"/>
    </row>
    <row r="62" spans="16:19" ht="15">
      <c r="P62" s="52"/>
      <c r="S62" s="6"/>
    </row>
    <row r="65" ht="15">
      <c r="P65" s="52"/>
    </row>
    <row r="66" ht="15">
      <c r="P66" s="52"/>
    </row>
  </sheetData>
  <sheetProtection selectLockedCells="1" selectUnlockedCells="1"/>
  <mergeCells count="3">
    <mergeCell ref="A6:V6"/>
    <mergeCell ref="H20:J20"/>
    <mergeCell ref="A23:V23"/>
  </mergeCells>
  <printOptions horizontalCentered="1"/>
  <pageMargins left="0.004861111111111111" right="0.034722222222222224" top="0.7083333333333334" bottom="0.19652777777777777" header="0.5118055555555555" footer="0.5118055555555555"/>
  <pageSetup horizontalDpi="300" verticalDpi="300" orientation="landscape" paperSize="9" scale="5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PRESI/SUGEM/GEORE - Acompanhamento - DRE - 2013</dc:title>
  <dc:subject/>
  <dc:creator>Brunno Lourenço e Almeida</dc:creator>
  <cp:keywords/>
  <dc:description/>
  <cp:lastModifiedBy/>
  <cp:lastPrinted>2019-11-11T16:55:23Z</cp:lastPrinted>
  <dcterms:created xsi:type="dcterms:W3CDTF">2010-03-23T17:52:46Z</dcterms:created>
  <dcterms:modified xsi:type="dcterms:W3CDTF">2019-11-13T14:01:08Z</dcterms:modified>
  <cp:category/>
  <cp:version/>
  <cp:contentType/>
  <cp:contentStatus/>
  <cp:revision>1</cp:revision>
</cp:coreProperties>
</file>